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<sst xmlns="http://schemas.openxmlformats.org/spreadsheetml/2006/main" count="51" uniqueCount="44">
  <si>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</si>
  <si>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</si>
  <si>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</si>
  <si>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</si>
  <si>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</si>
  <si>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</si>
  <si>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</si>
  <si>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</si>
  <si>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</si>
  <si>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</si>
  <si>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</si>
  <si>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</si>
  <si>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</si>
  <si>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</si>
  <si>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</si>
  <si>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</si>
  <si>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</si>
  <si>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</si>
  <si>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</si>
  <si>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</si>
  <si>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</si>
  <si>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</si>
  <si>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</si>
  <si>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</si>
  <si>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</si>
  <si>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</si>
  <si>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</si>
  <si>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</si>
  <si>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</si>
  <si>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</si>
  <si>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</si>
  <si>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</si>
  <si>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</si>
  <si>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</si>
  <si>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</si>
  <si>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</si>
  <si>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</si>
  <si>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</si>
  <si>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Name of smaller authority: Middleton on the Wolds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</si>
  <si>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East Riding of Yorkshire</t>
    </r>
  </si>
  <si>
    <t>Grants, refunds £8252; Vat Refund £12779.80 Cemetery payments -£2150 Newsletter payments -£305 Alltotment receipts -£150</t>
  </si>
  <si>
    <t>salary increase and overtime</t>
  </si>
  <si>
    <t>Prof charges £512 Rep &amp; Ren £1673 Training £150 Cemetery cost £600 Vat £12911 less clontibution towards new lay area 2020/21 -£6834</t>
  </si>
  <si>
    <t>Valuation of land assets not previously included £439500 new play equipment £70354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</si>
</sst>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B17">
      <selection activeCell="N28" sqref="N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1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38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39</v>
      </c>
      <c r="C3" s="36"/>
      <c r="L3" s="9"/>
    </row>
    <row r="4" ht="14.25">
      <c r="A4" s="1" t="s">
        <v>34</v>
      </c>
    </row>
    <row r="5" spans="1:13" ht="99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36</v>
      </c>
      <c r="E8" s="27"/>
      <c r="F8" s="38" t="s">
        <v>37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32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9864</v>
      </c>
      <c r="F11" s="8">
        <v>10353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18</v>
      </c>
      <c r="B13" s="47"/>
      <c r="C13" s="48"/>
      <c r="D13" s="8">
        <v>16000</v>
      </c>
      <c r="F13" s="8">
        <v>16000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5293</v>
      </c>
      <c r="F15" s="8">
        <v>23759</v>
      </c>
      <c r="G15" s="5">
        <f>F15-D15</f>
        <v>18466</v>
      </c>
      <c r="H15" s="6">
        <f>IF((D15&gt;F15),(D15-F15)/D15,IF(D15&lt;F15,-(D15-F15)/D15,IF(D15=F15,0)))</f>
        <v>3.4887587379557905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4295</v>
      </c>
      <c r="F17" s="8">
        <v>5087</v>
      </c>
      <c r="G17" s="5">
        <f>F17-D17</f>
        <v>792</v>
      </c>
      <c r="H17" s="6">
        <f>IF((D17&gt;F17),(D17-F17)/D17,IF(D17&lt;F17,-(D17-F17)/D17,IF(D17=F17,0)))</f>
        <v>0.18440046565774157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41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19</v>
      </c>
      <c r="B21" s="42"/>
      <c r="C21" s="42"/>
      <c r="D21" s="8">
        <v>16511</v>
      </c>
      <c r="F21" s="8">
        <v>25536</v>
      </c>
      <c r="G21" s="5">
        <f>F21-D21</f>
        <v>9025</v>
      </c>
      <c r="H21" s="6">
        <f>IF((D21&gt;F21),(D21-F21)/D21,IF(D21&lt;F21,-(D21-F21)/D21,IF(D21=F21,0)))</f>
        <v>0.5466052934407365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10351</v>
      </c>
      <c r="F23" s="2">
        <v>19489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10353</v>
      </c>
      <c r="F26" s="8">
        <v>19489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41743</v>
      </c>
      <c r="F28" s="8">
        <v>551597</v>
      </c>
      <c r="G28" s="5">
        <f>F28-D28</f>
        <v>509854</v>
      </c>
      <c r="H28" s="6">
        <f>IF((D28&gt;F28),(D28-F28)/D28,IF(D28&lt;F28,-(D28-F28)/D28,IF(D28=F28,0)))</f>
        <v>12.214119732649786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43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17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20</v>
      </c>
    </row>
    <row r="2" ht="15.75" customHeight="1">
      <c r="A2" s="41" t="s">
        <v>33</v>
      </c>
    </row>
    <row r="3" ht="15">
      <c r="A3" t="s">
        <v>21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22</v>
      </c>
    </row>
    <row r="7" spans="2:4" ht="15">
      <c r="B7" s="34" t="s">
        <v>25</v>
      </c>
      <c r="D7" s="34"/>
    </row>
    <row r="8" spans="2:4" ht="15" customHeight="1">
      <c r="B8" s="34" t="s">
        <v>26</v>
      </c>
      <c r="D8" s="34"/>
    </row>
    <row r="9" spans="2:4" ht="15">
      <c r="B9" s="34" t="s">
        <v>27</v>
      </c>
      <c r="D9" s="34"/>
    </row>
    <row r="10" spans="2:4" ht="15">
      <c r="B10" s="34" t="s">
        <v>28</v>
      </c>
      <c r="D10" s="34"/>
    </row>
    <row r="11" spans="2:4" ht="15">
      <c r="B11" s="34" t="s">
        <v>29</v>
      </c>
      <c r="D11" s="34"/>
    </row>
    <row r="12" spans="2:4" ht="15">
      <c r="B12" s="34" t="s">
        <v>30</v>
      </c>
      <c r="D12" s="34"/>
    </row>
    <row r="13" spans="2:4" ht="15">
      <c r="B13" s="34" t="s">
        <v>31</v>
      </c>
      <c r="D13" s="34"/>
    </row>
    <row r="14" ht="15">
      <c r="E14" s="33">
        <f>SUM(D7:D13)</f>
        <v>0</v>
      </c>
    </row>
    <row r="16" spans="1:4" ht="15">
      <c r="A16" s="31" t="s">
        <v>23</v>
      </c>
      <c r="D16" s="34"/>
    </row>
    <row r="17" ht="15">
      <c r="E17" s="33">
        <f>D16</f>
        <v>0</v>
      </c>
    </row>
    <row r="18" spans="1:6" ht="15.75" thickBot="1">
      <c r="A18" s="31" t="s">
        <v>24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Parish Clerk - MOTW</cp:lastModifiedBy>
  <cp:lastPrinted>2020-03-19T12:45:09Z</cp:lastPrinted>
  <dcterms:created xsi:type="dcterms:W3CDTF">2012-07-11T10:01:28Z</dcterms:created>
  <dcterms:modified xsi:type="dcterms:W3CDTF">2022-04-15T14:25:01Z</dcterms:modified>
  <cp:category/>
  <cp:version/>
  <cp:contentType/>
  <cp:contentStatus/>
</cp:coreProperties>
</file>